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CC6B7DBB-01C4-4788-AA80-CC2591ACF35A}" xr6:coauthVersionLast="47" xr6:coauthVersionMax="47" xr10:uidLastSave="{00000000-0000-0000-0000-000000000000}"/>
  <bookViews>
    <workbookView xWindow="-108" yWindow="-108" windowWidth="29016" windowHeight="1569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5" l="1"/>
  <c r="C81" i="5"/>
  <c r="C101" i="5"/>
  <c r="C102" i="5"/>
  <c r="C103" i="5"/>
  <c r="C138" i="5"/>
  <c r="C93" i="5"/>
  <c r="C38" i="5"/>
  <c r="C29" i="5"/>
  <c r="C181" i="3"/>
  <c r="C94" i="3" s="1"/>
  <c r="C200" i="3"/>
  <c r="D206" i="3" s="1"/>
  <c r="C133" i="3"/>
  <c r="C113" i="3"/>
  <c r="D115" i="3" s="1"/>
  <c r="C103" i="3"/>
  <c r="C96" i="3"/>
  <c r="D99" i="3" s="1"/>
  <c r="C73" i="3"/>
  <c r="D74" i="3" s="1"/>
  <c r="C79" i="3"/>
  <c r="D79" i="3" s="1"/>
  <c r="C81" i="3"/>
  <c r="D82" i="3" s="1"/>
  <c r="C83" i="3"/>
  <c r="D89" i="3" s="1"/>
  <c r="C70" i="3"/>
  <c r="D72" i="3" s="1"/>
  <c r="C64" i="3"/>
  <c r="C57" i="3" s="1"/>
  <c r="A3" i="8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D44" i="5"/>
  <c r="E3" i="5"/>
  <c r="E2" i="5"/>
  <c r="E1" i="5"/>
  <c r="E3" i="4"/>
  <c r="E2" i="4"/>
  <c r="E1" i="4"/>
  <c r="D212" i="3"/>
  <c r="D211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2" i="3"/>
  <c r="D131" i="3"/>
  <c r="D130" i="3"/>
  <c r="D129" i="3"/>
  <c r="D128" i="3"/>
  <c r="D127" i="3"/>
  <c r="D126" i="3"/>
  <c r="D125" i="3"/>
  <c r="D124" i="3"/>
  <c r="D80" i="3"/>
  <c r="D71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D209" i="3" l="1"/>
  <c r="D208" i="3"/>
  <c r="D201" i="3"/>
  <c r="D202" i="3"/>
  <c r="D203" i="3"/>
  <c r="D204" i="3"/>
  <c r="D205" i="3"/>
  <c r="D207" i="3"/>
  <c r="D200" i="3"/>
  <c r="D137" i="3"/>
  <c r="D135" i="3"/>
  <c r="D133" i="3"/>
  <c r="D134" i="3"/>
  <c r="D136" i="3"/>
  <c r="D113" i="3"/>
  <c r="D114" i="3"/>
  <c r="D117" i="3"/>
  <c r="D121" i="3"/>
  <c r="D116" i="3"/>
  <c r="D118" i="3"/>
  <c r="D119" i="3"/>
  <c r="D122" i="3"/>
  <c r="D120" i="3"/>
  <c r="C95" i="3"/>
  <c r="D108" i="3"/>
  <c r="D109" i="3"/>
  <c r="D106" i="3"/>
  <c r="D110" i="3"/>
  <c r="D112" i="3"/>
  <c r="D107" i="3"/>
  <c r="D111" i="3"/>
  <c r="D103" i="3"/>
  <c r="D104" i="3"/>
  <c r="D105" i="3"/>
  <c r="D97" i="3"/>
  <c r="D98" i="3"/>
  <c r="D100" i="3"/>
  <c r="D101" i="3"/>
  <c r="D102" i="3"/>
  <c r="D96" i="3"/>
  <c r="D78" i="3"/>
  <c r="D77" i="3"/>
  <c r="D75" i="3"/>
  <c r="D76" i="3"/>
  <c r="D73" i="3"/>
  <c r="D81" i="3"/>
  <c r="C69" i="3"/>
  <c r="D83" i="3"/>
  <c r="D84" i="3"/>
  <c r="D88" i="3"/>
  <c r="D85" i="3"/>
  <c r="D86" i="3"/>
  <c r="D87" i="3"/>
  <c r="D90" i="3"/>
  <c r="D70" i="3"/>
  <c r="D68" i="3"/>
  <c r="A1" i="7"/>
  <c r="A1" i="6"/>
  <c r="A1" i="5"/>
  <c r="A1" i="4"/>
  <c r="A3" i="7"/>
  <c r="A3" i="6"/>
  <c r="A3" i="5"/>
  <c r="A3" i="4"/>
  <c r="C44" i="5" l="1"/>
</calcChain>
</file>

<file path=xl/sharedStrings.xml><?xml version="1.0" encoding="utf-8"?>
<sst xmlns="http://schemas.openxmlformats.org/spreadsheetml/2006/main" count="833" uniqueCount="590">
  <si>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</si>
  <si>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</si>
  <si>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</si>
  <si>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</si>
  <si>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</si>
  <si>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</si>
  <si>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</si>
  <si>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</si>
  <si>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</si>
  <si>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</si>
  <si>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</si>
  <si>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</si>
  <si>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</si>
  <si>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</si>
  <si>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</si>
  <si>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</si>
  <si>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</si>
  <si>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</si>
  <si>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</si>
  <si>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</si>
  <si>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</si>
  <si>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</si>
  <si>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</si>
  <si>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</si>
  <si>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</si>
  <si>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</si>
  <si>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</si>
  <si>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</si>
  <si>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</si>
  <si>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</si>
  <si>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</si>
  <si>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</si>
  <si>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</si>
  <si>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</si>
  <si>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</si>
  <si>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</si>
  <si>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</si>
  <si>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</si>
  <si>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</si>
  <si>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</si>
  <si>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</si>
  <si>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</si>
  <si>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</si>
  <si>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</si>
  <si>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</si>
  <si>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</si>
  <si>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</si>
  <si>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</si>
  <si>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</si>
  <si>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</si>
  <si>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</si>
  <si>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</si>
  <si>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</si>
  <si>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</si>
  <si>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</si>
  <si>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</si>
  <si>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</si>
  <si>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</si>
  <si>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</si>
  <si>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</si>
  <si>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</si>
  <si>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</si>
  <si>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</si>
  <si>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</si>
  <si>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</si>
  <si>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</si>
  <si>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</si>
  <si>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</si>
  <si>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</si>
  <si>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</si>
  <si>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</si>
  <si>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</si>
  <si>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</si>
  <si>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</si>
  <si>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</si>
  <si>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</si>
  <si>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</si>
  <si>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</si>
  <si>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</si>
  <si>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</si>
  <si>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</si>
  <si>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</si>
  <si>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</si>
  <si>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</si>
  <si>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</si>
  <si>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</si>
  <si>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</si>
  <si>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</si>
  <si>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</si>
  <si>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</si>
  <si>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</si>
  <si>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</si>
  <si>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</si>
  <si>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</si>
  <si>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</si>
  <si>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</si>
  <si>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</si>
  <si>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</si>
  <si>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</si>
  <si>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</si>
  <si>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</si>
  <si>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</si>
  <si>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</si>
  <si>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</si>
  <si>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</si>
  <si>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</si>
  <si>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</si>
  <si>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</si>
  <si>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</si>
  <si>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</si>
  <si>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</si>
  <si>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</si>
  <si>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</si>
  <si>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</si>
  <si>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</si>
  <si>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</si>
  <si>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</si>
  <si>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</si>
  <si>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</si>
  <si>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</si>
  <si>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</si>
  <si>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</si>
  <si>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</si>
  <si>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</si>
  <si>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</si>
  <si>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</si>
  <si>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</si>
  <si>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</si>
  <si>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</si>
  <si>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</si>
  <si>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</si>
  <si>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</si>
  <si>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</si>
  <si>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</si>
  <si>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</si>
  <si>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</si>
  <si>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</si>
  <si>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</si>
  <si>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</si>
  <si>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</si>
  <si>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</si>
  <si>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</si>
  <si>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</si>
  <si>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</si>
  <si>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</si>
  <si>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</si>
  <si>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</si>
  <si>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</si>
  <si>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</si>
  <si>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</si>
  <si>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</si>
  <si>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</si>
  <si>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</si>
  <si>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</si>
  <si>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</si>
  <si>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</si>
  <si>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</si>
  <si>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</si>
  <si>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</si>
  <si>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</si>
  <si>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</si>
  <si>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</si>
  <si>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</si>
  <si>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</si>
  <si>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</si>
  <si>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</si>
  <si>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</si>
  <si>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</si>
  <si>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</si>
  <si>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</si>
  <si>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</si>
  <si>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</si>
  <si>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</si>
  <si>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</si>
  <si>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</si>
  <si>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</si>
  <si>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</si>
  <si>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</si>
  <si>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</si>
  <si>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</si>
  <si>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</si>
  <si>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</si>
  <si>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</si>
  <si>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</si>
  <si>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</si>
  <si>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</si>
  <si>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</si>
  <si>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</si>
  <si>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</si>
  <si>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</si>
  <si>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</si>
  <si>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</si>
  <si>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</si>
  <si>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</si>
  <si>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</si>
  <si>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</si>
  <si>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</si>
  <si>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</si>
  <si>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</si>
  <si>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</si>
  <si>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</si>
  <si>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</si>
  <si>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</si>
  <si>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</si>
  <si>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</si>
  <si>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</si>
  <si>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</si>
  <si>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</si>
  <si>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</si>
  <si>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</si>
  <si>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</si>
  <si>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</si>
  <si>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</si>
  <si>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</si>
  <si>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</si>
  <si>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</si>
  <si>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</si>
  <si>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</si>
  <si>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</si>
  <si>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</si>
  <si>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</si>
  <si>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</si>
  <si>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</si>
  <si>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</si>
  <si>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</si>
  <si>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</si>
  <si>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</si>
  <si>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</si>
  <si>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</si>
  <si>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</si>
  <si>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</si>
  <si>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</si>
  <si>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</si>
  <si>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</si>
  <si>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</si>
  <si>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</si>
  <si>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</si>
  <si>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</si>
  <si>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</si>
  <si>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</si>
  <si>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</si>
  <si>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</si>
  <si>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</si>
  <si>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</si>
  <si>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</si>
  <si>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</si>
  <si>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</si>
  <si>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</si>
  <si>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</si>
  <si>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</si>
  <si>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</si>
  <si>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</si>
  <si>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</si>
  <si>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</si>
  <si>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</si>
  <si>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</si>
  <si>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</si>
  <si>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</si>
  <si>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</si>
  <si>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</si>
  <si>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</si>
  <si>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</si>
  <si>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</si>
  <si>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</si>
  <si>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</si>
  <si>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</si>
  <si>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</si>
  <si>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</si>
  <si>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</si>
  <si>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</si>
  <si>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</si>
  <si>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</si>
  <si>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</si>
  <si>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</si>
  <si>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</si>
  <si>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</si>
  <si>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</si>
  <si>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</si>
  <si>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</si>
  <si>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</si>
  <si>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</si>
  <si>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</si>
  <si>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</si>
  <si>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</si>
  <si>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</si>
  <si>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</si>
  <si>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</si>
  <si>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</si>
  <si>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</si>
  <si>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</si>
  <si>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</si>
  <si>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</si>
  <si>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</si>
  <si>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</si>
  <si>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</si>
  <si>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</si>
  <si>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</si>
  <si>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</si>
  <si>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</si>
  <si>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</si>
  <si>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</si>
  <si>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</si>
  <si>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</si>
  <si>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</si>
  <si>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</si>
  <si>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</si>
  <si>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</si>
  <si>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</si>
  <si>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</si>
  <si>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</si>
  <si>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</si>
  <si>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</si>
  <si>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</si>
  <si>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</si>
  <si>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</si>
  <si>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</si>
  <si>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</si>
  <si>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</si>
  <si>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</si>
  <si>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</si>
  <si>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</si>
  <si>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</si>
  <si>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</si>
  <si>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</si>
  <si>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</si>
  <si>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</si>
  <si>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</si>
  <si>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</si>
  <si>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</si>
  <si>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</si>
  <si>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</si>
  <si>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</si>
  <si>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</si>
  <si>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</si>
  <si>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</si>
  <si>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</si>
  <si>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</si>
  <si>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</si>
  <si>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</si>
  <si>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</si>
  <si>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</si>
  <si>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</si>
  <si>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</si>
  <si>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</si>
  <si>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</si>
  <si>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</si>
  <si>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</si>
  <si>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</si>
  <si>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</si>
  <si>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</si>
  <si>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</si>
  <si>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</si>
  <si>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</si>
  <si>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</si>
  <si>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</si>
  <si>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</si>
  <si>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</si>
  <si>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</si>
  <si>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</si>
  <si>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</si>
  <si>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</si>
  <si>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</si>
  <si>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</si>
  <si>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</si>
  <si>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</si>
  <si>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</si>
  <si>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</si>
  <si>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</si>
  <si>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</si>
  <si>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</si>
  <si>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</si>
  <si>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</si>
  <si>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</si>
  <si>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</si>
  <si>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</si>
  <si>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</si>
  <si>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</si>
  <si>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</si>
  <si>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</si>
  <si>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</si>
  <si>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</si>
  <si>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</si>
  <si>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</si>
  <si>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</si>
  <si>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</si>
  <si>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</si>
  <si>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</si>
  <si>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</si>
  <si>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</si>
  <si>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</si>
  <si>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</si>
  <si>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</si>
  <si>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</si>
  <si>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</si>
  <si>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</si>
  <si>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</si>
  <si>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</si>
  <si>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</si>
  <si>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</si>
  <si>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</si>
  <si>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</si>
  <si>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</si>
  <si>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</si>
  <si>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</si>
  <si>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</si>
  <si>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</si>
  <si>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</si>
  <si>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</si>
  <si>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</si>
  <si>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</si>
  <si>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</si>
  <si>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</si>
  <si>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</si>
  <si>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</si>
  <si>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</si>
  <si>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</si>
  <si>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</si>
  <si>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</si>
  <si>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</si>
  <si>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</si>
  <si>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</si>
  <si>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</si>
  <si>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</si>
  <si>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</si>
  <si>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</si>
  <si>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</si>
  <si>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</si>
  <si>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</si>
  <si>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</si>
  <si>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</si>
  <si>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</si>
  <si>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</si>
  <si>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</si>
  <si>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</si>
  <si>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</si>
  <si>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</si>
  <si>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</si>
  <si>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</si>
  <si>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</si>
  <si>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</si>
  <si>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</si>
  <si>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</si>
  <si>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</si>
  <si>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</si>
  <si>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</si>
  <si>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</si>
  <si>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</si>
  <si>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</si>
  <si>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</si>
  <si>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</si>
  <si>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</si>
  <si>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</si>
  <si>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</si>
  <si>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</si>
  <si>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</si>
  <si>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</si>
  <si>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</si>
  <si>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</si>
  <si>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</si>
  <si>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</si>
  <si>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</si>
  <si>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</si>
  <si>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</si>
  <si>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</si>
  <si>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</si>
  <si>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</si>
  <si>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</si>
  <si>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</si>
  <si>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</si>
  <si>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</si>
  <si>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</si>
  <si>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</si>
  <si>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</si>
  <si>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</si>
  <si>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</si>
  <si>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</si>
  <si>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</si>
  <si>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</si>
  <si>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</si>
  <si>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</si>
  <si>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</si>
  <si>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</si>
  <si>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</si>
  <si>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</si>
  <si>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</si>
  <si>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</si>
  <si>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</si>
  <si>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</si>
  <si>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</si>
  <si>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</si>
  <si>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</si>
  <si>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</si>
  <si>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</si>
  <si>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</si>
  <si>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</si>
  <si>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</si>
  <si>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</si>
  <si>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</si>
  <si>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</si>
  <si>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</si>
  <si>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</si>
  <si>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</si>
  <si>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</si>
  <si>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</si>
  <si>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</si>
  <si>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</si>
  <si>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</si>
  <si>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</si>
  <si>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</si>
  <si>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</si>
  <si>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</si>
  <si>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</si>
  <si>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</si>
  <si>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</si>
  <si>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</si>
  <si>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</si>
  <si>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</si>
  <si>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</si>
  <si>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</si>
  <si>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</si>
  <si>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</si>
  <si>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</si>
  <si>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</si>
  <si>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</si>
  <si>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</si>
  <si>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</si>
  <si>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</si>
  <si>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</si>
  <si>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</si>
  <si>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</si>
  <si>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</si>
  <si>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</si>
  <si>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</si>
  <si>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</si>
  <si>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</si>
  <si>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</si>
  <si>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</si>
  <si>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</si>
  <si>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</si>
  <si>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</si>
  <si>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</si>
  <si>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</si>
  <si>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</si>
  <si>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</si>
  <si>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</si>
  <si>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</si>
  <si>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</si>
  <si>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</si>
  <si>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</si>
  <si>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</si>
  <si>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</si>
  <si>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</si>
  <si>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</si>
  <si>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</si>
  <si>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</si>
  <si>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</si>
  <si>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</si>
  <si>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</si>
  <si>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</si>
  <si>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</si>
  <si>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</si>
  <si>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</si>
  <si>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</si>
  <si>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</si>
  <si>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</si>
  <si>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</si>
  <si>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</si>
  <si>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</si>
  <si>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</si>
  <si>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</si>
  <si>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</si>
  <si>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</si>
  <si>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</si>
  <si>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</si>
  <si>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</si>
  <si>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</si>
  <si>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</si>
  <si>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</si>
  <si>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</si>
  <si>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</si>
  <si>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</si>
  <si>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</si>
  <si>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</si>
  <si>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</si>
  <si>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</si>
  <si>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</si>
  <si>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</si>
  <si>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Procuraduría Auxiliar de Protección de Niñas, Niños y Adolescentes del Municipio de León, Guanajuato</t>
  </si>
  <si>
    <t>Del 01 de Enero al 30 de Septiembre de 2025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</si>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</sst>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91440</xdr:rowOff>
    </xdr:from>
    <xdr:to>
      <xdr:col>3</xdr:col>
      <xdr:colOff>296289</xdr:colOff>
      <xdr:row>52</xdr:row>
      <xdr:rowOff>177336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688EA2-EB47-FD50-58BA-F943432A1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16980"/>
          <a:ext cx="7268589" cy="1228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215</xdr:row>
      <xdr:rowOff>99060</xdr:rowOff>
    </xdr:from>
    <xdr:to>
      <xdr:col>3</xdr:col>
      <xdr:colOff>623949</xdr:colOff>
      <xdr:row>221</xdr:row>
      <xdr:rowOff>184956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DCBC7B-0341-3264-162A-828AFA79B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26471880"/>
          <a:ext cx="7268589" cy="1228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174</xdr:row>
      <xdr:rowOff>0</xdr:rowOff>
    </xdr:from>
    <xdr:to>
      <xdr:col>4</xdr:col>
      <xdr:colOff>402969</xdr:colOff>
      <xdr:row>180</xdr:row>
      <xdr:rowOff>85896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A9E4F3-73BC-545C-C952-A0400B87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1412200"/>
          <a:ext cx="7268589" cy="1228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34</xdr:row>
      <xdr:rowOff>83820</xdr:rowOff>
    </xdr:from>
    <xdr:to>
      <xdr:col>4</xdr:col>
      <xdr:colOff>829689</xdr:colOff>
      <xdr:row>40</xdr:row>
      <xdr:rowOff>169716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937F00-4484-4C83-B447-C28B5F11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4495800"/>
          <a:ext cx="7268589" cy="1228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4</xdr:col>
      <xdr:colOff>67689</xdr:colOff>
      <xdr:row>147</xdr:row>
      <xdr:rowOff>85896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5C028E-04B1-E757-F64E-3EE11D852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86120"/>
          <a:ext cx="7268589" cy="12288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25</xdr:row>
      <xdr:rowOff>76200</xdr:rowOff>
    </xdr:from>
    <xdr:to>
      <xdr:col>2</xdr:col>
      <xdr:colOff>1158240</xdr:colOff>
      <xdr:row>31</xdr:row>
      <xdr:rowOff>162096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E0D9A-0FAD-4D95-A958-9066DF00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1" y="3215640"/>
          <a:ext cx="5730239" cy="1228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15240</xdr:rowOff>
    </xdr:from>
    <xdr:to>
      <xdr:col>2</xdr:col>
      <xdr:colOff>1203959</xdr:colOff>
      <xdr:row>50</xdr:row>
      <xdr:rowOff>101136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4ACF33-1D5A-4C19-AF14-5F001AC3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0"/>
          <a:ext cx="5730239" cy="12288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61</xdr:row>
      <xdr:rowOff>144780</xdr:rowOff>
    </xdr:from>
    <xdr:to>
      <xdr:col>2</xdr:col>
      <xdr:colOff>876299</xdr:colOff>
      <xdr:row>68</xdr:row>
      <xdr:rowOff>40176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1525E6-09F5-4127-B7E5-3A8BC95F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" y="7978140"/>
          <a:ext cx="573023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5" workbookViewId="0">
      <selection activeCell="G22" sqref="G22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5" t="s">
        <v>587</v>
      </c>
      <c r="B1" s="106"/>
      <c r="C1" s="66" t="s">
        <v>0</v>
      </c>
      <c r="D1" s="67">
        <v>2025</v>
      </c>
    </row>
    <row r="2" spans="1:4" ht="11.25" customHeight="1" x14ac:dyDescent="0.3">
      <c r="A2" s="107" t="s">
        <v>1</v>
      </c>
      <c r="B2" s="108"/>
      <c r="C2" s="68" t="s">
        <v>2</v>
      </c>
      <c r="D2" s="69" t="s">
        <v>589</v>
      </c>
    </row>
    <row r="3" spans="1:4" ht="11.25" customHeight="1" x14ac:dyDescent="0.3">
      <c r="A3" s="107" t="s">
        <v>588</v>
      </c>
      <c r="B3" s="108"/>
      <c r="C3" s="68" t="s">
        <v>3</v>
      </c>
      <c r="D3" s="70">
        <v>3</v>
      </c>
    </row>
    <row r="4" spans="1:4" ht="11.25" customHeight="1" x14ac:dyDescent="0.3">
      <c r="A4" s="109" t="s">
        <v>4</v>
      </c>
      <c r="B4" s="110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3" t="s">
        <v>65</v>
      </c>
      <c r="B45" s="104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178" workbookViewId="0">
      <selection activeCell="B217" sqref="B217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1" t="str">
        <f>'Notas a los Edos Financieros'!A1</f>
        <v>Procuraduría Auxiliar de Protección de Niñas, Niños y Adolescentes del Municipio de León, Guanajuato</v>
      </c>
      <c r="B1" s="112"/>
      <c r="C1" s="112"/>
      <c r="D1" s="81" t="s">
        <v>0</v>
      </c>
      <c r="E1" s="75">
        <f>'Notas a los Edos Financieros'!D1</f>
        <v>2025</v>
      </c>
    </row>
    <row r="2" spans="1:5" ht="11.25" customHeight="1" x14ac:dyDescent="0.3">
      <c r="A2" s="111" t="s">
        <v>66</v>
      </c>
      <c r="B2" s="112"/>
      <c r="C2" s="112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'Notas a los Edos Financieros'!A3</f>
        <v>Del 01 de Enero al 30 de Septiembre de 2025</v>
      </c>
      <c r="B3" s="112"/>
      <c r="C3" s="112"/>
      <c r="D3" s="81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0</v>
      </c>
      <c r="D9" s="21"/>
      <c r="E9" s="13"/>
    </row>
    <row r="10" spans="1:5" ht="9.75" customHeight="1" x14ac:dyDescent="0.3">
      <c r="A10" s="18">
        <v>4100</v>
      </c>
      <c r="B10" s="19" t="s">
        <v>74</v>
      </c>
      <c r="C10" s="20">
        <v>0</v>
      </c>
      <c r="D10" s="21"/>
      <c r="E10" s="13"/>
    </row>
    <row r="11" spans="1:5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3">
      <c r="A57" s="18">
        <v>4200</v>
      </c>
      <c r="B57" s="25" t="s">
        <v>120</v>
      </c>
      <c r="C57" s="20">
        <f>+C58+C64</f>
        <v>30406101.210000001</v>
      </c>
      <c r="D57" s="21"/>
      <c r="E57" s="13"/>
    </row>
    <row r="58" spans="1:5" ht="9.75" customHeight="1" x14ac:dyDescent="0.3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3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3">
      <c r="A64" s="18">
        <v>4220</v>
      </c>
      <c r="B64" s="19" t="s">
        <v>127</v>
      </c>
      <c r="C64" s="20">
        <f>SUM(C65:C68)</f>
        <v>30406101.210000001</v>
      </c>
      <c r="D64" s="21">
        <f t="shared" ref="D64:D68" si="8">IFERROR(C64/$C$64,"")</f>
        <v>1</v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30406101.210000001</v>
      </c>
      <c r="D65" s="21">
        <f t="shared" si="8"/>
        <v>1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20">
        <f>+C70+C73+C79+C81+C83</f>
        <v>1.3599999999999999</v>
      </c>
      <c r="D69" s="21"/>
      <c r="E69" s="1"/>
    </row>
    <row r="70" spans="1:5" ht="9.75" customHeight="1" x14ac:dyDescent="0.3">
      <c r="A70" s="26">
        <v>4310</v>
      </c>
      <c r="B70" s="19" t="s">
        <v>133</v>
      </c>
      <c r="C70" s="20">
        <f>+C71+C72</f>
        <v>0.83</v>
      </c>
      <c r="D70" s="21">
        <f t="shared" ref="D70:D72" si="9">IFERROR(C70/$C$70,"")</f>
        <v>1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>
        <f t="shared" si="9"/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0.83</v>
      </c>
      <c r="D72" s="21">
        <f t="shared" si="9"/>
        <v>1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f>SUM(C74:C78)</f>
        <v>0</v>
      </c>
      <c r="D73" s="21" t="str">
        <f t="shared" ref="D73:D78" si="10">IFERROR(C73/$C$73,"")</f>
        <v/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3">
      <c r="A79" s="26">
        <v>4330</v>
      </c>
      <c r="B79" s="19" t="s">
        <v>142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3">
      <c r="A81" s="26">
        <v>4340</v>
      </c>
      <c r="B81" s="19" t="s">
        <v>143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3">
      <c r="A83" s="26">
        <v>4390</v>
      </c>
      <c r="B83" s="19" t="s">
        <v>144</v>
      </c>
      <c r="C83" s="20">
        <f>SUM(C84:C90)</f>
        <v>0.53</v>
      </c>
      <c r="D83" s="21">
        <f t="shared" ref="D83:D90" si="13">IFERROR(C83/$C$83,"")</f>
        <v>1</v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0.53</v>
      </c>
      <c r="D90" s="21">
        <f t="shared" si="13"/>
        <v>1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f>+C95+C133+C156+C166+C181+C210</f>
        <v>22604049.399999999</v>
      </c>
      <c r="D94" s="21"/>
      <c r="E94" s="1"/>
    </row>
    <row r="95" spans="1:5" ht="9.75" customHeight="1" x14ac:dyDescent="0.3">
      <c r="A95" s="26">
        <v>5100</v>
      </c>
      <c r="B95" s="19" t="s">
        <v>152</v>
      </c>
      <c r="C95" s="20">
        <f>+C96+C103+C113</f>
        <v>17694602.030000001</v>
      </c>
      <c r="D95" s="21"/>
      <c r="E95" s="1"/>
    </row>
    <row r="96" spans="1:5" ht="9.75" customHeight="1" x14ac:dyDescent="0.3">
      <c r="A96" s="26">
        <v>5110</v>
      </c>
      <c r="B96" s="19" t="s">
        <v>153</v>
      </c>
      <c r="C96" s="20">
        <f>SUM(C97:C102)</f>
        <v>15052229.98</v>
      </c>
      <c r="D96" s="21">
        <f t="shared" ref="D96:D102" si="14">IFERROR(C96/$C$96,"")</f>
        <v>1</v>
      </c>
      <c r="E96" s="1"/>
    </row>
    <row r="97" spans="1:5" ht="9.75" customHeight="1" x14ac:dyDescent="0.3">
      <c r="A97" s="16">
        <v>5111</v>
      </c>
      <c r="B97" s="1" t="s">
        <v>154</v>
      </c>
      <c r="C97" s="23">
        <v>8354266.6900000004</v>
      </c>
      <c r="D97" s="21">
        <f t="shared" si="14"/>
        <v>0.55501853885440033</v>
      </c>
      <c r="E97" s="1"/>
    </row>
    <row r="98" spans="1:5" ht="9.75" customHeight="1" x14ac:dyDescent="0.3">
      <c r="A98" s="16">
        <v>5112</v>
      </c>
      <c r="B98" s="1" t="s">
        <v>155</v>
      </c>
      <c r="C98" s="23">
        <v>80175.78</v>
      </c>
      <c r="D98" s="21">
        <f t="shared" si="14"/>
        <v>5.326505116287095E-3</v>
      </c>
      <c r="E98" s="1"/>
    </row>
    <row r="99" spans="1:5" ht="9.75" customHeight="1" x14ac:dyDescent="0.3">
      <c r="A99" s="16">
        <v>5113</v>
      </c>
      <c r="B99" s="1" t="s">
        <v>156</v>
      </c>
      <c r="C99" s="23">
        <v>199556.92</v>
      </c>
      <c r="D99" s="21">
        <f t="shared" si="14"/>
        <v>1.3257631611073751E-2</v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2921580.36</v>
      </c>
      <c r="D100" s="21">
        <f t="shared" si="14"/>
        <v>0.19409618135531567</v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3496650.23</v>
      </c>
      <c r="D101" s="21">
        <f t="shared" si="14"/>
        <v>0.23230114306292307</v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f>SUM(C104:C112)</f>
        <v>745030.53</v>
      </c>
      <c r="D103" s="21">
        <f t="shared" ref="D103:D112" si="15">IFERROR(C103/$C$103,"")</f>
        <v>1</v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443589.68</v>
      </c>
      <c r="D104" s="21">
        <f t="shared" si="15"/>
        <v>0.59539798993203674</v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4431</v>
      </c>
      <c r="D105" s="21">
        <f t="shared" si="15"/>
        <v>5.9474072827592718E-3</v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0</v>
      </c>
      <c r="D107" s="21">
        <f t="shared" si="15"/>
        <v>0</v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0</v>
      </c>
      <c r="D108" s="21">
        <f t="shared" si="15"/>
        <v>0</v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256334.56</v>
      </c>
      <c r="D109" s="21">
        <f t="shared" si="15"/>
        <v>0.3440591354021425</v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5255.5</v>
      </c>
      <c r="D110" s="21">
        <f t="shared" si="15"/>
        <v>7.0540733411287183E-3</v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35419.79</v>
      </c>
      <c r="D112" s="21">
        <f t="shared" si="15"/>
        <v>4.754139404193275E-2</v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f>SUM(C114:C122)</f>
        <v>1897341.5199999998</v>
      </c>
      <c r="D113" s="21">
        <f t="shared" ref="D113:D122" si="16">IFERROR(C113/$C$113,"")</f>
        <v>1</v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44094.13</v>
      </c>
      <c r="D114" s="21">
        <f t="shared" si="16"/>
        <v>2.3239954186002318E-2</v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174739.06</v>
      </c>
      <c r="D115" s="21">
        <f t="shared" si="16"/>
        <v>9.2096788141757424E-2</v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962459.72</v>
      </c>
      <c r="D116" s="21">
        <f t="shared" si="16"/>
        <v>0.50726751607691589</v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23499.67</v>
      </c>
      <c r="D117" s="21">
        <f t="shared" si="16"/>
        <v>1.2385577268134627E-2</v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667638.71</v>
      </c>
      <c r="D118" s="21">
        <f t="shared" si="16"/>
        <v>0.35188114683749716</v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0</v>
      </c>
      <c r="D119" s="21">
        <f t="shared" si="16"/>
        <v>0</v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7698.13</v>
      </c>
      <c r="D120" s="21">
        <f t="shared" si="16"/>
        <v>4.0573243766889163E-3</v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14341.1</v>
      </c>
      <c r="D121" s="21">
        <f t="shared" si="16"/>
        <v>7.5585232541582718E-3</v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2871</v>
      </c>
      <c r="D122" s="21">
        <f t="shared" si="16"/>
        <v>1.5131698588454442E-3</v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v>0</v>
      </c>
      <c r="D123" s="21"/>
      <c r="E123" s="1"/>
    </row>
    <row r="124" spans="1:5" ht="9.75" customHeight="1" x14ac:dyDescent="0.3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f>SUM(C134:C137)</f>
        <v>4909447.22</v>
      </c>
      <c r="D133" s="21">
        <f t="shared" ref="D133:D137" si="20">IFERROR(C133/$C$133,"")</f>
        <v>1</v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4561480.5599999996</v>
      </c>
      <c r="D134" s="21">
        <f t="shared" si="20"/>
        <v>0.92912304697309689</v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347966.66</v>
      </c>
      <c r="D136" s="21">
        <f t="shared" si="20"/>
        <v>7.0876953026903097E-2</v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f>+C182+C191+C194+C200+C210</f>
        <v>0.15</v>
      </c>
      <c r="D181" s="21"/>
      <c r="E181" s="1"/>
    </row>
    <row r="182" spans="1:5" ht="9.75" customHeight="1" x14ac:dyDescent="0.3">
      <c r="A182" s="26">
        <v>5510</v>
      </c>
      <c r="B182" s="19" t="s">
        <v>233</v>
      </c>
      <c r="C182" s="20">
        <v>0</v>
      </c>
      <c r="D182" s="21" t="str">
        <f t="shared" ref="D182:D190" si="34">IFERROR(C182/$C$182,"")</f>
        <v/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 t="str">
        <f t="shared" si="34"/>
        <v/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 t="str">
        <f t="shared" si="34"/>
        <v/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0</v>
      </c>
      <c r="D185" s="21" t="str">
        <f t="shared" si="34"/>
        <v/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 t="str">
        <f t="shared" si="34"/>
        <v/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0</v>
      </c>
      <c r="D187" s="21" t="str">
        <f t="shared" si="34"/>
        <v/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 t="str">
        <f t="shared" si="34"/>
        <v/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0</v>
      </c>
      <c r="D189" s="21" t="str">
        <f t="shared" si="34"/>
        <v/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 t="str">
        <f t="shared" si="34"/>
        <v/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f>SUM(C201:C209)</f>
        <v>0.15</v>
      </c>
      <c r="D200" s="21">
        <f t="shared" ref="D200:D209" si="37">IFERROR(C200/$C$200,"")</f>
        <v>1</v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>
        <f t="shared" si="37"/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0.15</v>
      </c>
      <c r="D209" s="21">
        <f t="shared" si="37"/>
        <v>1</v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49" workbookViewId="0">
      <selection activeCell="G177" sqref="G177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8" t="str">
        <f>'Notas a los Edos Financieros'!A1</f>
        <v>Procuraduría Auxiliar de Protección de Niñas, Niños y Adolescentes del Municipio de León, Guanajuato</v>
      </c>
      <c r="B1" s="112"/>
      <c r="C1" s="112"/>
      <c r="D1" s="112"/>
      <c r="E1" s="112"/>
      <c r="F1" s="112"/>
      <c r="G1" s="74" t="s">
        <v>0</v>
      </c>
      <c r="H1" s="75">
        <f>'Notas a los Edos Financieros'!D1</f>
        <v>2025</v>
      </c>
    </row>
    <row r="2" spans="1:8" ht="11.25" customHeight="1" x14ac:dyDescent="0.3">
      <c r="A2" s="108" t="s">
        <v>263</v>
      </c>
      <c r="B2" s="112"/>
      <c r="C2" s="112"/>
      <c r="D2" s="112"/>
      <c r="E2" s="112"/>
      <c r="F2" s="112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08" t="str">
        <f>'Notas a los Edos Financieros'!A3</f>
        <v>Del 01 de Enero al 30 de Septiembre de 2025</v>
      </c>
      <c r="B3" s="112"/>
      <c r="C3" s="112"/>
      <c r="D3" s="112"/>
      <c r="E3" s="112"/>
      <c r="F3" s="112"/>
      <c r="G3" s="74" t="s">
        <v>3</v>
      </c>
      <c r="H3" s="75">
        <f>'Notas a los Edos Financieros'!D3</f>
        <v>3</v>
      </c>
    </row>
    <row r="4" spans="1:8" ht="11.25" customHeight="1" x14ac:dyDescent="0.3">
      <c r="A4" s="111" t="s">
        <v>4</v>
      </c>
      <c r="B4" s="112"/>
      <c r="C4" s="112"/>
      <c r="D4" s="112"/>
      <c r="E4" s="112"/>
      <c r="F4" s="112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92607.19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27978.5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40443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20000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30000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11199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1962661.77</v>
      </c>
      <c r="D64" s="15">
        <v>0</v>
      </c>
      <c r="E64" s="15">
        <v>0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1687761.77</v>
      </c>
      <c r="D65" s="15">
        <v>0</v>
      </c>
      <c r="E65" s="15">
        <v>0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0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274900</v>
      </c>
      <c r="D68" s="15">
        <v>0</v>
      </c>
      <c r="E68" s="15">
        <v>0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0</v>
      </c>
      <c r="D70" s="15">
        <v>0</v>
      </c>
      <c r="E70" s="15">
        <v>0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2034.64</v>
      </c>
      <c r="D76" s="15">
        <v>0</v>
      </c>
      <c r="E76" s="15">
        <v>0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2034.64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176298.1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62187.37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72849.899999999994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34609.29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6651.54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4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J22" sqref="J22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1" t="str">
        <f>ESF!A1</f>
        <v>Procuraduría Auxiliar de Protección de Niñas, Niños y Adolescentes del Municipio de León, Guanajuato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422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30 de Septiembre de 2025</v>
      </c>
      <c r="B3" s="112"/>
      <c r="C3" s="112"/>
      <c r="D3" s="74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2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7802053.1699999999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967555.84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23" workbookViewId="0">
      <selection activeCell="B152" sqref="B152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1" t="str">
        <f>ESF!A1</f>
        <v>Procuraduría Auxiliar de Protección de Niñas, Niños y Adolescentes del Municipio de León, Guanajuato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443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30 de Septiembre de 2025</v>
      </c>
      <c r="B3" s="112"/>
      <c r="C3" s="112"/>
      <c r="D3" s="74" t="s">
        <v>3</v>
      </c>
      <c r="E3" s="75">
        <f>'Notas a los Edos Financieros'!D3</f>
        <v>3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446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447</v>
      </c>
      <c r="C10" s="15">
        <v>6761456.4400000004</v>
      </c>
      <c r="D10" s="15">
        <v>1069992.8500000001</v>
      </c>
      <c r="E10" s="13"/>
    </row>
    <row r="11" spans="1:5" ht="9.75" customHeight="1" x14ac:dyDescent="0.3">
      <c r="A11" s="14">
        <v>1113</v>
      </c>
      <c r="B11" s="13" t="s">
        <v>448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449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450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451</v>
      </c>
      <c r="C16" s="29">
        <v>0</v>
      </c>
      <c r="D16" s="29">
        <v>0</v>
      </c>
      <c r="E16" s="13"/>
    </row>
    <row r="19" spans="1:4" ht="9.75" customHeight="1" x14ac:dyDescent="0.3">
      <c r="A19" s="77" t="s">
        <v>452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f>SUM(C30:C37)</f>
        <v>1095864.21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5">
        <v>820964.21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274900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f>SUM(C39:C42)</f>
        <v>2034.64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2034.64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453</v>
      </c>
      <c r="C44" s="29">
        <f t="shared" ref="C44:D44" si="0">C21+C29+C38</f>
        <v>1097898.8499999999</v>
      </c>
      <c r="D44" s="29">
        <f t="shared" si="0"/>
        <v>0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454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455</v>
      </c>
      <c r="C48" s="29">
        <v>7802053.1699999999</v>
      </c>
      <c r="D48" s="29">
        <v>1069097.97</v>
      </c>
    </row>
    <row r="49" spans="1:4" ht="11.25" customHeight="1" x14ac:dyDescent="0.3">
      <c r="A49" s="14"/>
      <c r="B49" s="28" t="s">
        <v>456</v>
      </c>
      <c r="C49" s="29">
        <f>+C50+C62+C90+C93+C81+C75+C72</f>
        <v>33475.79</v>
      </c>
      <c r="D49" s="29">
        <v>0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457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458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459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460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460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461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0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0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0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f>SUM(C82:C89)</f>
        <v>0.15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462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0.15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463</v>
      </c>
      <c r="C93" s="29">
        <f>SUM(C94:C98)</f>
        <v>33475.64</v>
      </c>
      <c r="D93" s="29">
        <v>0</v>
      </c>
    </row>
    <row r="94" spans="1:4" ht="11.25" customHeight="1" x14ac:dyDescent="0.3">
      <c r="A94" s="14">
        <v>2111</v>
      </c>
      <c r="B94" s="13" t="s">
        <v>464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465</v>
      </c>
      <c r="C95" s="15">
        <v>33475.64</v>
      </c>
      <c r="D95" s="15">
        <v>0</v>
      </c>
    </row>
    <row r="96" spans="1:4" ht="11.25" customHeight="1" x14ac:dyDescent="0.3">
      <c r="A96" s="14">
        <v>2112</v>
      </c>
      <c r="B96" s="13" t="s">
        <v>466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467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468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469</v>
      </c>
      <c r="C101" s="29">
        <f>+C102</f>
        <v>1.36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29">
        <f>+C103+C106+C112+C114+C116+C124+C134+C136</f>
        <v>1.36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f>+C104+C105</f>
        <v>1.36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1.36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470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471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472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473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474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475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476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477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478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479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480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481</v>
      </c>
      <c r="C138" s="29">
        <f>C48+C49-C101</f>
        <v>7835527.5999999996</v>
      </c>
      <c r="D138" s="29">
        <f t="shared" ref="D138" si="1">D48+D49-D101</f>
        <v>1069097.97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fitToHeight="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F29" sqref="F2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5" t="str">
        <f>ESF!A1</f>
        <v>Procuraduría Auxiliar de Protección de Niñas, Niños y Adolescentes del Municipio de León, Guanajuato</v>
      </c>
      <c r="B1" s="113"/>
      <c r="C1" s="114"/>
    </row>
    <row r="2" spans="1:3" ht="11.25" customHeight="1" x14ac:dyDescent="0.3">
      <c r="A2" s="107" t="s">
        <v>482</v>
      </c>
      <c r="B2" s="112"/>
      <c r="C2" s="115"/>
    </row>
    <row r="3" spans="1:3" ht="11.25" customHeight="1" x14ac:dyDescent="0.3">
      <c r="A3" s="107" t="str">
        <f>ESF!A3</f>
        <v>Del 01 de Enero al 30 de Septiembre de 2025</v>
      </c>
      <c r="B3" s="112"/>
      <c r="C3" s="115"/>
    </row>
    <row r="4" spans="1:3" ht="9.75" customHeight="1" x14ac:dyDescent="0.3">
      <c r="A4" s="109" t="s">
        <v>483</v>
      </c>
      <c r="B4" s="116"/>
      <c r="C4" s="117"/>
    </row>
    <row r="5" spans="1:3" ht="9.75" customHeight="1" x14ac:dyDescent="0.3">
      <c r="A5" s="118" t="s">
        <v>484</v>
      </c>
      <c r="B5" s="119"/>
      <c r="C5" s="34">
        <v>2025</v>
      </c>
    </row>
    <row r="6" spans="1:3" ht="9.75" customHeight="1" x14ac:dyDescent="0.3">
      <c r="A6" s="35" t="s">
        <v>485</v>
      </c>
      <c r="B6" s="35"/>
      <c r="C6" s="36">
        <v>30507643.34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486</v>
      </c>
      <c r="B8" s="86"/>
      <c r="C8" s="39">
        <f>SUM(C9:C14)</f>
        <v>-101540.77</v>
      </c>
    </row>
    <row r="9" spans="1:3" ht="9.75" customHeight="1" x14ac:dyDescent="0.3">
      <c r="A9" s="87" t="s">
        <v>487</v>
      </c>
      <c r="B9" s="40" t="s">
        <v>133</v>
      </c>
      <c r="C9" s="41">
        <v>0.83</v>
      </c>
    </row>
    <row r="10" spans="1:3" ht="9.75" customHeight="1" x14ac:dyDescent="0.3">
      <c r="A10" s="88" t="s">
        <v>488</v>
      </c>
      <c r="B10" s="42" t="s">
        <v>489</v>
      </c>
      <c r="C10" s="41">
        <v>0</v>
      </c>
    </row>
    <row r="11" spans="1:3" ht="9.75" customHeight="1" x14ac:dyDescent="0.3">
      <c r="A11" s="88" t="s">
        <v>490</v>
      </c>
      <c r="B11" s="42" t="s">
        <v>142</v>
      </c>
      <c r="C11" s="41">
        <v>0</v>
      </c>
    </row>
    <row r="12" spans="1:3" ht="9.75" customHeight="1" x14ac:dyDescent="0.3">
      <c r="A12" s="88" t="s">
        <v>491</v>
      </c>
      <c r="B12" s="42" t="s">
        <v>143</v>
      </c>
      <c r="C12" s="41">
        <v>0</v>
      </c>
    </row>
    <row r="13" spans="1:3" ht="9.75" customHeight="1" x14ac:dyDescent="0.3">
      <c r="A13" s="88" t="s">
        <v>492</v>
      </c>
      <c r="B13" s="42" t="s">
        <v>144</v>
      </c>
      <c r="C13" s="41">
        <v>0.53</v>
      </c>
    </row>
    <row r="14" spans="1:3" ht="9.75" customHeight="1" x14ac:dyDescent="0.3">
      <c r="A14" s="89" t="s">
        <v>493</v>
      </c>
      <c r="B14" s="43" t="s">
        <v>494</v>
      </c>
      <c r="C14" s="41">
        <v>-101542.13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495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496</v>
      </c>
      <c r="C17" s="41">
        <v>0</v>
      </c>
    </row>
    <row r="18" spans="1:3" ht="9.75" customHeight="1" x14ac:dyDescent="0.3">
      <c r="A18" s="91">
        <v>3.2</v>
      </c>
      <c r="B18" s="42" t="s">
        <v>497</v>
      </c>
      <c r="C18" s="41">
        <v>0</v>
      </c>
    </row>
    <row r="19" spans="1:3" ht="9.75" customHeight="1" x14ac:dyDescent="0.3">
      <c r="A19" s="91">
        <v>3.3</v>
      </c>
      <c r="B19" s="43" t="s">
        <v>498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499</v>
      </c>
      <c r="B21" s="48"/>
      <c r="C21" s="36">
        <f>C6+C8-C16</f>
        <v>30406102.57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topLeftCell="A14" workbookViewId="0">
      <selection activeCell="G44" sqref="G44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Procuraduría Auxiliar de Protección de Niñas, Niños y Adolescentes del Municipio de León, Guanajuato</v>
      </c>
      <c r="B1" s="113"/>
      <c r="C1" s="114"/>
    </row>
    <row r="2" spans="1:3" ht="11.25" customHeight="1" x14ac:dyDescent="0.3">
      <c r="A2" s="121" t="s">
        <v>500</v>
      </c>
      <c r="B2" s="112"/>
      <c r="C2" s="115"/>
    </row>
    <row r="3" spans="1:3" ht="11.25" customHeight="1" x14ac:dyDescent="0.3">
      <c r="A3" s="121" t="str">
        <f>ESF!A3</f>
        <v>Del 01 de Enero al 30 de Septiembre de 2025</v>
      </c>
      <c r="B3" s="112"/>
      <c r="C3" s="115"/>
    </row>
    <row r="4" spans="1:3" ht="9.75" customHeight="1" x14ac:dyDescent="0.3">
      <c r="A4" s="109" t="s">
        <v>483</v>
      </c>
      <c r="B4" s="116"/>
      <c r="C4" s="117"/>
    </row>
    <row r="5" spans="1:3" ht="11.25" customHeight="1" x14ac:dyDescent="0.3">
      <c r="A5" s="118" t="s">
        <v>484</v>
      </c>
      <c r="B5" s="119"/>
      <c r="C5" s="34">
        <v>2025</v>
      </c>
    </row>
    <row r="6" spans="1:3" ht="9.75" customHeight="1" x14ac:dyDescent="0.3">
      <c r="A6" s="92" t="s">
        <v>501</v>
      </c>
      <c r="B6" s="35"/>
      <c r="C6" s="49">
        <v>23701948.100000001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502</v>
      </c>
      <c r="B8" s="52"/>
      <c r="C8" s="39">
        <f>SUM(C9:C29)</f>
        <v>1097898.8499999999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820964.21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274900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503</v>
      </c>
      <c r="B18" s="55" t="s">
        <v>504</v>
      </c>
      <c r="C18" s="54">
        <v>0</v>
      </c>
    </row>
    <row r="19" spans="1:3" ht="9.75" customHeight="1" x14ac:dyDescent="0.3">
      <c r="A19" s="94" t="s">
        <v>505</v>
      </c>
      <c r="B19" s="55" t="s">
        <v>338</v>
      </c>
      <c r="C19" s="54">
        <v>2034.64</v>
      </c>
    </row>
    <row r="20" spans="1:3" ht="9.75" customHeight="1" x14ac:dyDescent="0.3">
      <c r="A20" s="94" t="s">
        <v>506</v>
      </c>
      <c r="B20" s="55" t="s">
        <v>507</v>
      </c>
      <c r="C20" s="54">
        <v>0</v>
      </c>
    </row>
    <row r="21" spans="1:3" ht="9.75" customHeight="1" x14ac:dyDescent="0.3">
      <c r="A21" s="94" t="s">
        <v>508</v>
      </c>
      <c r="B21" s="55" t="s">
        <v>509</v>
      </c>
      <c r="C21" s="54">
        <v>0</v>
      </c>
    </row>
    <row r="22" spans="1:3" ht="9.75" customHeight="1" x14ac:dyDescent="0.3">
      <c r="A22" s="94" t="s">
        <v>510</v>
      </c>
      <c r="B22" s="55" t="s">
        <v>511</v>
      </c>
      <c r="C22" s="54">
        <v>0</v>
      </c>
    </row>
    <row r="23" spans="1:3" ht="9.75" customHeight="1" x14ac:dyDescent="0.3">
      <c r="A23" s="94" t="s">
        <v>512</v>
      </c>
      <c r="B23" s="55" t="s">
        <v>513</v>
      </c>
      <c r="C23" s="54">
        <v>0</v>
      </c>
    </row>
    <row r="24" spans="1:3" ht="9.75" customHeight="1" x14ac:dyDescent="0.3">
      <c r="A24" s="94" t="s">
        <v>514</v>
      </c>
      <c r="B24" s="55" t="s">
        <v>515</v>
      </c>
      <c r="C24" s="54">
        <v>0</v>
      </c>
    </row>
    <row r="25" spans="1:3" ht="9.75" customHeight="1" x14ac:dyDescent="0.3">
      <c r="A25" s="94" t="s">
        <v>516</v>
      </c>
      <c r="B25" s="55" t="s">
        <v>517</v>
      </c>
      <c r="C25" s="54">
        <v>0</v>
      </c>
    </row>
    <row r="26" spans="1:3" ht="9.75" customHeight="1" x14ac:dyDescent="0.3">
      <c r="A26" s="94" t="s">
        <v>518</v>
      </c>
      <c r="B26" s="55" t="s">
        <v>519</v>
      </c>
      <c r="C26" s="54">
        <v>0</v>
      </c>
    </row>
    <row r="27" spans="1:3" ht="9.75" customHeight="1" x14ac:dyDescent="0.3">
      <c r="A27" s="94" t="s">
        <v>520</v>
      </c>
      <c r="B27" s="55" t="s">
        <v>521</v>
      </c>
      <c r="C27" s="54">
        <v>0</v>
      </c>
    </row>
    <row r="28" spans="1:3" ht="9.75" customHeight="1" x14ac:dyDescent="0.3">
      <c r="A28" s="94" t="s">
        <v>522</v>
      </c>
      <c r="B28" s="55" t="s">
        <v>523</v>
      </c>
      <c r="C28" s="54">
        <v>0</v>
      </c>
    </row>
    <row r="29" spans="1:3" ht="9.75" customHeight="1" x14ac:dyDescent="0.3">
      <c r="A29" s="94" t="s">
        <v>524</v>
      </c>
      <c r="B29" s="53" t="s">
        <v>525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526</v>
      </c>
      <c r="B31" s="58"/>
      <c r="C31" s="59">
        <f>SUM(C32:C38)</f>
        <v>0.15</v>
      </c>
    </row>
    <row r="32" spans="1:3" ht="9.75" customHeight="1" x14ac:dyDescent="0.3">
      <c r="A32" s="94" t="s">
        <v>527</v>
      </c>
      <c r="B32" s="55" t="s">
        <v>233</v>
      </c>
      <c r="C32" s="54">
        <v>0</v>
      </c>
    </row>
    <row r="33" spans="1:3" ht="9.75" customHeight="1" x14ac:dyDescent="0.3">
      <c r="A33" s="94" t="s">
        <v>528</v>
      </c>
      <c r="B33" s="55" t="s">
        <v>242</v>
      </c>
      <c r="C33" s="54">
        <v>0</v>
      </c>
    </row>
    <row r="34" spans="1:3" ht="9.75" customHeight="1" x14ac:dyDescent="0.3">
      <c r="A34" s="94" t="s">
        <v>529</v>
      </c>
      <c r="B34" s="55" t="s">
        <v>245</v>
      </c>
      <c r="C34" s="54">
        <v>0</v>
      </c>
    </row>
    <row r="35" spans="1:3" ht="9.75" customHeight="1" x14ac:dyDescent="0.3">
      <c r="A35" s="94" t="s">
        <v>530</v>
      </c>
      <c r="B35" s="55" t="s">
        <v>251</v>
      </c>
      <c r="C35" s="54">
        <v>0.15</v>
      </c>
    </row>
    <row r="36" spans="1:3" ht="9.75" customHeight="1" x14ac:dyDescent="0.3">
      <c r="A36" s="94" t="s">
        <v>531</v>
      </c>
      <c r="B36" s="55" t="s">
        <v>261</v>
      </c>
      <c r="C36" s="54">
        <v>0</v>
      </c>
    </row>
    <row r="37" spans="1:3" ht="9.75" customHeight="1" x14ac:dyDescent="0.3">
      <c r="A37" s="94" t="s">
        <v>532</v>
      </c>
      <c r="B37" s="55" t="s">
        <v>533</v>
      </c>
      <c r="C37" s="54">
        <v>0</v>
      </c>
    </row>
    <row r="38" spans="1:3" ht="9.75" customHeight="1" x14ac:dyDescent="0.3">
      <c r="A38" s="94" t="s">
        <v>534</v>
      </c>
      <c r="B38" s="53" t="s">
        <v>535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536</v>
      </c>
      <c r="B40" s="35"/>
      <c r="C40" s="36">
        <f>C6-C8+C31</f>
        <v>22604049.399999999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50" workbookViewId="0">
      <selection activeCell="B76" sqref="B76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1" t="str">
        <f>'Notas a los Edos Financieros'!A1</f>
        <v>Procuraduría Auxiliar de Protección de Niñas, Niños y Adolescentes del Municipio de León, Guanajuato</v>
      </c>
      <c r="B1" s="124"/>
      <c r="C1" s="124"/>
      <c r="D1" s="124"/>
      <c r="E1" s="124"/>
      <c r="F1" s="12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1" t="s">
        <v>537</v>
      </c>
      <c r="B2" s="124"/>
      <c r="C2" s="124"/>
      <c r="D2" s="124"/>
      <c r="E2" s="124"/>
      <c r="F2" s="124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1" t="str">
        <f>'Notas a los Edos Financieros'!A3</f>
        <v>Del 01 de Enero al 30 de Septiembre de 2025</v>
      </c>
      <c r="B3" s="124"/>
      <c r="C3" s="124"/>
      <c r="D3" s="124"/>
      <c r="E3" s="124"/>
      <c r="F3" s="124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1" t="s">
        <v>4</v>
      </c>
      <c r="B4" s="124"/>
      <c r="C4" s="124"/>
      <c r="D4" s="124"/>
      <c r="E4" s="124"/>
      <c r="F4" s="12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484</v>
      </c>
      <c r="C8" s="97" t="s">
        <v>538</v>
      </c>
      <c r="D8" s="97" t="s">
        <v>539</v>
      </c>
      <c r="E8" s="97" t="s">
        <v>540</v>
      </c>
      <c r="F8" s="97" t="s">
        <v>541</v>
      </c>
      <c r="G8" s="97" t="s">
        <v>542</v>
      </c>
      <c r="H8" s="97" t="s">
        <v>543</v>
      </c>
      <c r="I8" s="97" t="s">
        <v>544</v>
      </c>
      <c r="J8" s="97" t="s">
        <v>545</v>
      </c>
    </row>
    <row r="9" spans="1:10" ht="9.75" customHeight="1" x14ac:dyDescent="0.2">
      <c r="A9" s="27">
        <v>7000</v>
      </c>
      <c r="B9" s="28" t="s">
        <v>546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542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547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548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549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550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551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552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553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554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555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556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557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558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559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560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561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562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563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564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565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566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567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568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569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570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571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572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2" t="s">
        <v>573</v>
      </c>
      <c r="C39" s="12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484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574</v>
      </c>
      <c r="C41" s="101">
        <v>50368364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575</v>
      </c>
      <c r="C42" s="101">
        <v>7382699.3700000001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576</v>
      </c>
      <c r="C43" s="101">
        <v>-12478021.289999999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577</v>
      </c>
      <c r="C44" s="101">
        <v>30507643.34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578</v>
      </c>
      <c r="C45" s="102">
        <v>30406101.210000001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2" t="s">
        <v>579</v>
      </c>
      <c r="C48" s="123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484</v>
      </c>
      <c r="C49" s="100" t="s">
        <v>445</v>
      </c>
    </row>
    <row r="50" spans="1:3" ht="9.75" customHeight="1" x14ac:dyDescent="0.2">
      <c r="A50" s="13">
        <v>8210</v>
      </c>
      <c r="B50" s="64" t="s">
        <v>580</v>
      </c>
      <c r="C50" s="101">
        <v>50343364.460000001</v>
      </c>
    </row>
    <row r="51" spans="1:3" ht="9.75" customHeight="1" x14ac:dyDescent="0.2">
      <c r="A51" s="13">
        <v>8220</v>
      </c>
      <c r="B51" s="64" t="s">
        <v>581</v>
      </c>
      <c r="C51" s="101">
        <v>13389859.789999999</v>
      </c>
    </row>
    <row r="52" spans="1:3" ht="9.75" customHeight="1" x14ac:dyDescent="0.2">
      <c r="A52" s="13">
        <v>8230</v>
      </c>
      <c r="B52" s="64" t="s">
        <v>582</v>
      </c>
      <c r="C52" s="101">
        <v>-12582562.609999999</v>
      </c>
    </row>
    <row r="53" spans="1:3" ht="9.75" customHeight="1" x14ac:dyDescent="0.2">
      <c r="A53" s="13">
        <v>8240</v>
      </c>
      <c r="B53" s="64" t="s">
        <v>583</v>
      </c>
      <c r="C53" s="101">
        <v>24381806.600000001</v>
      </c>
    </row>
    <row r="54" spans="1:3" ht="9.75" customHeight="1" x14ac:dyDescent="0.2">
      <c r="A54" s="13">
        <v>8250</v>
      </c>
      <c r="B54" s="64" t="s">
        <v>584</v>
      </c>
      <c r="C54" s="101">
        <v>23709990.379999999</v>
      </c>
    </row>
    <row r="55" spans="1:3" ht="9.75" customHeight="1" x14ac:dyDescent="0.2">
      <c r="A55" s="13">
        <v>8260</v>
      </c>
      <c r="B55" s="64" t="s">
        <v>585</v>
      </c>
      <c r="C55" s="101">
        <v>23678972.32</v>
      </c>
    </row>
    <row r="56" spans="1:3" ht="9.75" customHeight="1" x14ac:dyDescent="0.2">
      <c r="A56" s="13">
        <v>8270</v>
      </c>
      <c r="B56" s="65" t="s">
        <v>586</v>
      </c>
      <c r="C56" s="102">
        <v>23671082.469999999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procu gto</cp:lastModifiedBy>
  <cp:revision/>
  <cp:lastPrinted>2025-10-20T20:18:14Z</cp:lastPrinted>
  <dcterms:created xsi:type="dcterms:W3CDTF">2024-07-17T18:53:12Z</dcterms:created>
  <dcterms:modified xsi:type="dcterms:W3CDTF">2025-10-20T20:20:23Z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